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  <definedName name="_xlnm.Print_Area" localSheetId="0">Лист1!$A$1:$G$58</definedName>
  </definedNames>
  <calcPr calcId="124519"/>
</workbook>
</file>

<file path=xl/calcChain.xml><?xml version="1.0" encoding="utf-8"?>
<calcChain xmlns="http://schemas.openxmlformats.org/spreadsheetml/2006/main">
  <c r="D4" i="2"/>
  <c r="D6"/>
  <c r="D8"/>
  <c r="C2"/>
  <c r="D3" s="1"/>
  <c r="C9"/>
  <c r="D9" s="1"/>
  <c r="B2"/>
  <c r="D7" l="1"/>
  <c r="D5"/>
  <c r="D2" s="1"/>
  <c r="G52" i="1"/>
  <c r="G51"/>
  <c r="G50"/>
  <c r="G49"/>
  <c r="G48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33"/>
  <c r="D52"/>
  <c r="D51"/>
  <c r="D50"/>
  <c r="D49"/>
  <c r="D48"/>
  <c r="D47"/>
  <c r="D46"/>
  <c r="D45"/>
  <c r="D44"/>
  <c r="D43"/>
  <c r="D42"/>
  <c r="D41"/>
  <c r="D40"/>
  <c r="D38"/>
  <c r="D37"/>
  <c r="D36"/>
  <c r="D35"/>
  <c r="D34"/>
  <c r="D33"/>
  <c r="D32"/>
  <c r="D29"/>
  <c r="D28"/>
  <c r="D27"/>
  <c r="D26"/>
  <c r="D25"/>
  <c r="D24"/>
  <c r="D23"/>
  <c r="D22"/>
  <c r="D21"/>
  <c r="D20"/>
  <c r="D19"/>
  <c r="D18"/>
  <c r="D16"/>
  <c r="D15"/>
  <c r="D14"/>
  <c r="D13"/>
  <c r="D11"/>
  <c r="D10"/>
  <c r="D9"/>
  <c r="D8"/>
  <c r="D7"/>
  <c r="D6"/>
  <c r="D5"/>
  <c r="F53"/>
  <c r="E41"/>
  <c r="B41"/>
  <c r="B53" s="1"/>
  <c r="C53"/>
  <c r="C41"/>
  <c r="C33"/>
  <c r="E19"/>
  <c r="C19"/>
  <c r="B19"/>
  <c r="B20"/>
  <c r="E32" l="1"/>
  <c r="E40" s="1"/>
  <c r="E20"/>
  <c r="E9"/>
  <c r="E6"/>
  <c r="E5" s="1"/>
  <c r="C32"/>
  <c r="C20"/>
  <c r="C9"/>
  <c r="C6"/>
  <c r="C5" s="1"/>
  <c r="B33"/>
  <c r="B32" s="1"/>
  <c r="B9"/>
  <c r="B6"/>
  <c r="B5" s="1"/>
  <c r="C40" l="1"/>
  <c r="E53"/>
  <c r="B40"/>
</calcChain>
</file>

<file path=xl/sharedStrings.xml><?xml version="1.0" encoding="utf-8"?>
<sst xmlns="http://schemas.openxmlformats.org/spreadsheetml/2006/main" count="77" uniqueCount="64">
  <si>
    <t>Наименование показателей</t>
  </si>
  <si>
    <t>Фактическое исполнение за отчетный период (тыс.рублей)</t>
  </si>
  <si>
    <t>% исполнения</t>
  </si>
  <si>
    <t>Фактическое исполнение за аналогичный период прошлого года (тыс.рублей)</t>
  </si>
  <si>
    <t>Темп роста (%)                                                                                                                               ((гр.3/гр.5)х100)-100</t>
  </si>
  <si>
    <t>НАЛОГОВЫЕ И НЕНАЛОГОВЫЕ ДОХОДЫ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</si>
  <si>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</si>
  <si>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</si>
  <si>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</si>
  <si>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</si>
  <si>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</si>
  <si>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</si>
  <si>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</si>
  <si>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</si>
  <si>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</si>
  <si>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</si>
  <si>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</si>
  <si>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</si>
  <si>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</si>
  <si>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</si>
  <si>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</si>
  <si>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</si>
  <si>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</si>
  <si>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</si>
  <si>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</si>
  <si>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</si>
  <si>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</si>
  <si>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</si>
  <si>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Инициативные платежи</t>
  </si>
  <si>
    <t>Безвозмездные поступления от других бюджетов бюджетной системы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</si>
  <si>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</si>
  <si>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</si>
  <si>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</si>
  <si>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</si>
  <si>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</si>
  <si>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</si>
  <si>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</si>
  <si>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</si>
  <si>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</si>
  <si>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</si>
  <si>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</si>
  <si>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</si>
  <si>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</si>
  <si>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</si>
  <si>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</si>
  <si>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</si>
  <si>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</si>
  <si>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</si>
  <si>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ДЕФИЦИТ (-); ПРОФИЦИТ (+)</t>
  </si>
  <si>
    <t>БЕЗВОЗМЕЗДНЫЕ ПОСТУПЛЕНИЯ</t>
  </si>
  <si>
    <t>Прочие неналоговые доходы бюджетов городских округов</t>
  </si>
  <si>
    <t>Возврат отатков субсидий, субвенций и иных межбюджетных трансфертов, имеющих целевое назначение прошлых лет из бюджетов городских округов</t>
  </si>
  <si>
    <t>х</t>
  </si>
  <si>
    <t>Отклонение фактического исполнения за отчетный период от аналогичного за прошлый год (тыс.рублей)</t>
  </si>
  <si>
    <t>Председатель контрольно-</t>
  </si>
  <si>
    <t>счетной палаты</t>
  </si>
  <si>
    <t>города Медногорска</t>
  </si>
  <si>
    <t>Добрынина Е.И.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</si>
  <si>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</si>
  <si>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</si>
  <si>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Социально-культурная сфера</t>
  </si>
  <si>
    <t>Удельный вес</t>
  </si>
  <si>
    <t>Оперативный отчет о ходе исполнения бюджета муниципального образования город Медногорск по состоянию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01.04.2023 года (1 квартал 2023 года)</t>
  </si>
  <si>
    <t>Утвержденный бюджет муниципального образования на отчетную дату с учетом изменений (тыс.рублей)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</si>
</sst>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right" wrapText="1"/>
    </xf>
    <xf numFmtId="4" fontId="10" fillId="3" borderId="1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0" fontId="11" fillId="0" borderId="4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3" fillId="0" borderId="0" xfId="0" applyFont="1"/>
    <xf numFmtId="0" fontId="11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top" wrapText="1"/>
    </xf>
    <xf numFmtId="0" fontId="1" fillId="0" borderId="0" xfId="0" applyFont="1"/>
    <xf numFmtId="4" fontId="7" fillId="3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 shrinkToFit="1"/>
    </xf>
    <xf numFmtId="0" fontId="10" fillId="3" borderId="1" xfId="0" applyFont="1" applyFill="1" applyBorder="1" applyAlignment="1">
      <alignment horizontal="left" vertical="top" wrapText="1" shrinkToFit="1"/>
    </xf>
    <xf numFmtId="0" fontId="9" fillId="2" borderId="1" xfId="0" applyFont="1" applyFill="1" applyBorder="1" applyAlignment="1">
      <alignment horizontal="left" vertical="top" wrapText="1" shrinkToFit="1"/>
    </xf>
    <xf numFmtId="0" fontId="7" fillId="2" borderId="1" xfId="0" applyFont="1" applyFill="1" applyBorder="1" applyAlignment="1">
      <alignment horizontal="center" vertical="top" wrapText="1" shrinkToFit="1"/>
    </xf>
    <xf numFmtId="0" fontId="7" fillId="2" borderId="1" xfId="0" applyFont="1" applyFill="1" applyBorder="1" applyAlignment="1">
      <alignment horizontal="left" vertical="top" wrapText="1" shrinkToFit="1"/>
    </xf>
    <xf numFmtId="0" fontId="4" fillId="0" borderId="1" xfId="0" applyFont="1" applyBorder="1" applyAlignment="1">
      <alignment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topLeftCell="A22" zoomScale="60" workbookViewId="0">
      <selection activeCell="K46" sqref="K46"/>
    </sheetView>
  </sheetViews>
  <sheetFormatPr defaultRowHeight="15"/>
  <cols>
    <col min="1" max="1" width="81.42578125" customWidth="1"/>
    <col min="2" max="2" width="16.7109375" customWidth="1"/>
    <col min="3" max="3" width="17.140625" customWidth="1"/>
    <col min="4" max="4" width="9.7109375" bestFit="1" customWidth="1"/>
    <col min="5" max="5" width="16" customWidth="1"/>
    <col min="6" max="6" width="15.85546875" customWidth="1"/>
    <col min="7" max="7" width="10" customWidth="1"/>
  </cols>
  <sheetData>
    <row r="1" spans="1:7">
      <c r="A1" s="26" t="s">
        <v>62</v>
      </c>
      <c r="B1" s="26"/>
      <c r="C1" s="26"/>
      <c r="D1" s="26"/>
      <c r="E1" s="26"/>
      <c r="F1" s="26"/>
      <c r="G1" s="26"/>
    </row>
    <row r="2" spans="1:7" ht="46.5" customHeight="1">
      <c r="A2" s="27"/>
      <c r="B2" s="27"/>
      <c r="C2" s="27"/>
      <c r="D2" s="27"/>
      <c r="E2" s="27"/>
      <c r="F2" s="27"/>
      <c r="G2" s="27"/>
    </row>
    <row r="3" spans="1:7" ht="118.5" customHeight="1">
      <c r="A3" s="28" t="s">
        <v>0</v>
      </c>
      <c r="B3" s="28" t="s">
        <v>63</v>
      </c>
      <c r="C3" s="28" t="s">
        <v>1</v>
      </c>
      <c r="D3" s="28" t="s">
        <v>2</v>
      </c>
      <c r="E3" s="28" t="s">
        <v>3</v>
      </c>
      <c r="F3" s="28" t="s">
        <v>53</v>
      </c>
      <c r="G3" s="28" t="s">
        <v>4</v>
      </c>
    </row>
    <row r="4" spans="1:7" ht="15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</row>
    <row r="5" spans="1:7" ht="18.75">
      <c r="A5" s="1" t="s">
        <v>5</v>
      </c>
      <c r="B5" s="4">
        <f>B6+B19</f>
        <v>265042</v>
      </c>
      <c r="C5" s="4">
        <f>C6+C19</f>
        <v>54861.600000000006</v>
      </c>
      <c r="D5" s="12">
        <f>(C5/B5)*100</f>
        <v>20.699209936538363</v>
      </c>
      <c r="E5" s="4">
        <f>E6+E19</f>
        <v>57220.800000000003</v>
      </c>
      <c r="F5" s="4">
        <f>C5-E5</f>
        <v>-2359.1999999999971</v>
      </c>
      <c r="G5" s="12">
        <f>(C5/E5)*100-100</f>
        <v>-4.1229762603808382</v>
      </c>
    </row>
    <row r="6" spans="1:7" ht="18.75">
      <c r="A6" s="1" t="s">
        <v>6</v>
      </c>
      <c r="B6" s="4">
        <f>B7+B8+B10+B11+B12+B13+B14+B15+B16+B17+B18</f>
        <v>245871.3</v>
      </c>
      <c r="C6" s="4">
        <f>C7+C8+C10+C11+C12+C13+C14+C15+C16+C17+C18</f>
        <v>47147.3</v>
      </c>
      <c r="D6" s="12">
        <f t="shared" ref="D6:D52" si="0">(C6/B6)*100</f>
        <v>19.175601219011735</v>
      </c>
      <c r="E6" s="4">
        <f>E7+E8+E10+E11+E12+E13+E14+E15+E16+E17+E18</f>
        <v>52152.9</v>
      </c>
      <c r="F6" s="4">
        <f t="shared" ref="F6:F52" si="1">C6-E6</f>
        <v>-5005.5999999999985</v>
      </c>
      <c r="G6" s="12">
        <f t="shared" ref="G6:G52" si="2">(C6/E6)*100-100</f>
        <v>-9.5979322338738484</v>
      </c>
    </row>
    <row r="7" spans="1:7" ht="18.75">
      <c r="A7" s="29" t="s">
        <v>7</v>
      </c>
      <c r="B7" s="2">
        <v>183356.7</v>
      </c>
      <c r="C7" s="2">
        <v>36926.800000000003</v>
      </c>
      <c r="D7" s="12">
        <f t="shared" si="0"/>
        <v>20.139324060696993</v>
      </c>
      <c r="E7" s="2">
        <v>40723.9</v>
      </c>
      <c r="F7" s="2">
        <f t="shared" si="1"/>
        <v>-3797.0999999999985</v>
      </c>
      <c r="G7" s="12">
        <f t="shared" si="2"/>
        <v>-9.3240087516175976</v>
      </c>
    </row>
    <row r="8" spans="1:7" ht="31.5">
      <c r="A8" s="29" t="s">
        <v>8</v>
      </c>
      <c r="B8" s="2">
        <v>7696.4</v>
      </c>
      <c r="C8" s="2">
        <v>2069.3000000000002</v>
      </c>
      <c r="D8" s="12">
        <f t="shared" si="0"/>
        <v>26.886596330752045</v>
      </c>
      <c r="E8" s="2">
        <v>1884</v>
      </c>
      <c r="F8" s="2">
        <f t="shared" si="1"/>
        <v>185.30000000000018</v>
      </c>
      <c r="G8" s="12">
        <f t="shared" si="2"/>
        <v>9.8354564755838823</v>
      </c>
    </row>
    <row r="9" spans="1:7" ht="18.75">
      <c r="A9" s="30" t="s">
        <v>9</v>
      </c>
      <c r="B9" s="5">
        <f t="shared" ref="B9:C9" si="3">B10+B11+B12+B13+B14</f>
        <v>33725.800000000003</v>
      </c>
      <c r="C9" s="5">
        <f t="shared" si="3"/>
        <v>4783.5999999999995</v>
      </c>
      <c r="D9" s="13">
        <f t="shared" si="0"/>
        <v>14.183799939512182</v>
      </c>
      <c r="E9" s="5">
        <f t="shared" ref="E9" si="4">E10+E11+E12+E13+E14</f>
        <v>4754.2000000000007</v>
      </c>
      <c r="F9" s="24">
        <f t="shared" si="1"/>
        <v>29.399999999998727</v>
      </c>
      <c r="G9" s="13">
        <f t="shared" si="2"/>
        <v>0.61840057212567956</v>
      </c>
    </row>
    <row r="10" spans="1:7" ht="31.5">
      <c r="A10" s="31" t="s">
        <v>10</v>
      </c>
      <c r="B10" s="3">
        <v>21551</v>
      </c>
      <c r="C10" s="3">
        <v>2717.1</v>
      </c>
      <c r="D10" s="12">
        <f t="shared" si="0"/>
        <v>12.607767620992064</v>
      </c>
      <c r="E10" s="3">
        <v>2095.4</v>
      </c>
      <c r="F10" s="2">
        <f t="shared" si="1"/>
        <v>621.69999999999982</v>
      </c>
      <c r="G10" s="12">
        <f t="shared" si="2"/>
        <v>29.669752791829694</v>
      </c>
    </row>
    <row r="11" spans="1:7" ht="31.5">
      <c r="A11" s="31" t="s">
        <v>11</v>
      </c>
      <c r="B11" s="3">
        <v>10820</v>
      </c>
      <c r="C11" s="3">
        <v>2481.1</v>
      </c>
      <c r="D11" s="12">
        <f t="shared" si="0"/>
        <v>22.930683918669132</v>
      </c>
      <c r="E11" s="3">
        <v>1891.2</v>
      </c>
      <c r="F11" s="2">
        <f t="shared" si="1"/>
        <v>589.89999999999986</v>
      </c>
      <c r="G11" s="12">
        <f t="shared" si="2"/>
        <v>31.191835871404407</v>
      </c>
    </row>
    <row r="12" spans="1:7" ht="18.75">
      <c r="A12" s="31" t="s">
        <v>12</v>
      </c>
      <c r="B12" s="3">
        <v>0</v>
      </c>
      <c r="C12" s="3">
        <v>-98</v>
      </c>
      <c r="D12" s="12"/>
      <c r="E12" s="3">
        <v>57</v>
      </c>
      <c r="F12" s="2">
        <f t="shared" si="1"/>
        <v>-155</v>
      </c>
      <c r="G12" s="12">
        <f t="shared" si="2"/>
        <v>-271.92982456140351</v>
      </c>
    </row>
    <row r="13" spans="1:7" ht="18.75">
      <c r="A13" s="31" t="s">
        <v>13</v>
      </c>
      <c r="B13" s="3">
        <v>21.5</v>
      </c>
      <c r="C13" s="3">
        <v>2.7</v>
      </c>
      <c r="D13" s="12">
        <f t="shared" si="0"/>
        <v>12.558139534883722</v>
      </c>
      <c r="E13" s="3">
        <v>1</v>
      </c>
      <c r="F13" s="2">
        <f t="shared" si="1"/>
        <v>1.7000000000000002</v>
      </c>
      <c r="G13" s="12">
        <f t="shared" si="2"/>
        <v>170</v>
      </c>
    </row>
    <row r="14" spans="1:7" ht="31.5">
      <c r="A14" s="31" t="s">
        <v>14</v>
      </c>
      <c r="B14" s="3">
        <v>1333.3</v>
      </c>
      <c r="C14" s="3">
        <v>-319.3</v>
      </c>
      <c r="D14" s="12">
        <f t="shared" si="0"/>
        <v>-23.948098702467561</v>
      </c>
      <c r="E14" s="3">
        <v>709.6</v>
      </c>
      <c r="F14" s="2">
        <f t="shared" si="1"/>
        <v>-1028.9000000000001</v>
      </c>
      <c r="G14" s="12">
        <f t="shared" si="2"/>
        <v>-144.99718151071028</v>
      </c>
    </row>
    <row r="15" spans="1:7" ht="18.75">
      <c r="A15" s="29" t="s">
        <v>15</v>
      </c>
      <c r="B15" s="2">
        <v>1950</v>
      </c>
      <c r="C15" s="2">
        <v>67.900000000000006</v>
      </c>
      <c r="D15" s="12">
        <f t="shared" si="0"/>
        <v>3.4820512820512821</v>
      </c>
      <c r="E15" s="2">
        <v>166.5</v>
      </c>
      <c r="F15" s="2">
        <f t="shared" si="1"/>
        <v>-98.6</v>
      </c>
      <c r="G15" s="12">
        <f t="shared" si="2"/>
        <v>-59.219219219219212</v>
      </c>
    </row>
    <row r="16" spans="1:7" ht="18.75">
      <c r="A16" s="29" t="s">
        <v>16</v>
      </c>
      <c r="B16" s="2">
        <v>16092.8</v>
      </c>
      <c r="C16" s="2">
        <v>2689.3</v>
      </c>
      <c r="D16" s="12">
        <f t="shared" si="0"/>
        <v>16.711200039769338</v>
      </c>
      <c r="E16" s="2">
        <v>3779</v>
      </c>
      <c r="F16" s="2">
        <f t="shared" si="1"/>
        <v>-1089.6999999999998</v>
      </c>
      <c r="G16" s="12">
        <f t="shared" si="2"/>
        <v>-28.835670812384222</v>
      </c>
    </row>
    <row r="17" spans="1:7" ht="18.75">
      <c r="A17" s="29" t="s">
        <v>17</v>
      </c>
      <c r="B17" s="2">
        <v>0</v>
      </c>
      <c r="C17" s="2">
        <v>0.5</v>
      </c>
      <c r="D17" s="12"/>
      <c r="E17" s="2">
        <v>0.5</v>
      </c>
      <c r="F17" s="2">
        <f t="shared" si="1"/>
        <v>0</v>
      </c>
      <c r="G17" s="12">
        <f t="shared" si="2"/>
        <v>0</v>
      </c>
    </row>
    <row r="18" spans="1:7" ht="18.75">
      <c r="A18" s="29" t="s">
        <v>18</v>
      </c>
      <c r="B18" s="2">
        <v>3049.6</v>
      </c>
      <c r="C18" s="2">
        <v>609.9</v>
      </c>
      <c r="D18" s="12">
        <f t="shared" si="0"/>
        <v>19.999344176285412</v>
      </c>
      <c r="E18" s="2">
        <v>844.8</v>
      </c>
      <c r="F18" s="2">
        <f t="shared" si="1"/>
        <v>-234.89999999999998</v>
      </c>
      <c r="G18" s="12">
        <f t="shared" si="2"/>
        <v>-27.805397727272734</v>
      </c>
    </row>
    <row r="19" spans="1:7" ht="17.25" customHeight="1">
      <c r="A19" s="32" t="s">
        <v>19</v>
      </c>
      <c r="B19" s="4">
        <f>B21+B22+B23+B24+B25+B26+B27+B28+B29+B31+B30</f>
        <v>19170.7</v>
      </c>
      <c r="C19" s="4">
        <f>C21+C22+C23+C24+C25+C26+C27+C28+C29+C31+C30</f>
        <v>7714.3</v>
      </c>
      <c r="D19" s="12">
        <f t="shared" si="0"/>
        <v>40.240053832150103</v>
      </c>
      <c r="E19" s="4">
        <f>E21+E22+E23+E24+E25+E26+E27+E28+E29+E31+E30</f>
        <v>5067.9000000000005</v>
      </c>
      <c r="F19" s="4">
        <f t="shared" si="1"/>
        <v>2646.3999999999996</v>
      </c>
      <c r="G19" s="12">
        <f t="shared" si="2"/>
        <v>52.218867775607237</v>
      </c>
    </row>
    <row r="20" spans="1:7" ht="31.5">
      <c r="A20" s="30" t="s">
        <v>20</v>
      </c>
      <c r="B20" s="6">
        <f>B21+B22+B24+B23</f>
        <v>10869</v>
      </c>
      <c r="C20" s="6">
        <f>C21+C22+C24+C23</f>
        <v>3545.3</v>
      </c>
      <c r="D20" s="14">
        <f t="shared" si="0"/>
        <v>32.618456159720303</v>
      </c>
      <c r="E20" s="6">
        <f>E21+E22+E24+E23</f>
        <v>2667.1000000000004</v>
      </c>
      <c r="F20" s="24">
        <f t="shared" si="1"/>
        <v>878.19999999999982</v>
      </c>
      <c r="G20" s="14">
        <f t="shared" si="2"/>
        <v>32.927149338232539</v>
      </c>
    </row>
    <row r="21" spans="1:7" ht="63">
      <c r="A21" s="31" t="s">
        <v>21</v>
      </c>
      <c r="B21" s="3">
        <v>4921.3999999999996</v>
      </c>
      <c r="C21" s="3">
        <v>2097.8000000000002</v>
      </c>
      <c r="D21" s="12">
        <f t="shared" si="0"/>
        <v>42.626082009184387</v>
      </c>
      <c r="E21" s="3">
        <v>1232</v>
      </c>
      <c r="F21" s="2">
        <f t="shared" si="1"/>
        <v>865.80000000000018</v>
      </c>
      <c r="G21" s="12">
        <f t="shared" si="2"/>
        <v>70.275974025974023</v>
      </c>
    </row>
    <row r="22" spans="1:7" ht="78.75">
      <c r="A22" s="31" t="s">
        <v>22</v>
      </c>
      <c r="B22" s="3">
        <v>2666</v>
      </c>
      <c r="C22" s="3">
        <v>634</v>
      </c>
      <c r="D22" s="12">
        <f t="shared" si="0"/>
        <v>23.78094523630908</v>
      </c>
      <c r="E22" s="3">
        <v>615.4</v>
      </c>
      <c r="F22" s="2">
        <f t="shared" si="1"/>
        <v>18.600000000000023</v>
      </c>
      <c r="G22" s="12">
        <f t="shared" si="2"/>
        <v>3.0224244393890274</v>
      </c>
    </row>
    <row r="23" spans="1:7" ht="78.75">
      <c r="A23" s="31" t="s">
        <v>23</v>
      </c>
      <c r="B23" s="3">
        <v>3092.4</v>
      </c>
      <c r="C23" s="3">
        <v>773.1</v>
      </c>
      <c r="D23" s="12">
        <f t="shared" si="0"/>
        <v>25</v>
      </c>
      <c r="E23" s="3">
        <v>773.5</v>
      </c>
      <c r="F23" s="2">
        <f t="shared" si="1"/>
        <v>-0.39999999999997726</v>
      </c>
      <c r="G23" s="12">
        <f t="shared" si="2"/>
        <v>-5.1712992889463294E-2</v>
      </c>
    </row>
    <row r="24" spans="1:7" ht="94.5">
      <c r="A24" s="31" t="s">
        <v>24</v>
      </c>
      <c r="B24" s="3">
        <v>189.2</v>
      </c>
      <c r="C24" s="3">
        <v>40.4</v>
      </c>
      <c r="D24" s="12">
        <f t="shared" si="0"/>
        <v>21.353065539112052</v>
      </c>
      <c r="E24" s="3">
        <v>46.2</v>
      </c>
      <c r="F24" s="2">
        <f t="shared" si="1"/>
        <v>-5.8000000000000043</v>
      </c>
      <c r="G24" s="12">
        <f t="shared" si="2"/>
        <v>-12.554112554112564</v>
      </c>
    </row>
    <row r="25" spans="1:7" ht="17.25" customHeight="1">
      <c r="A25" s="29" t="s">
        <v>59</v>
      </c>
      <c r="B25" s="2">
        <v>6203.4</v>
      </c>
      <c r="C25" s="2">
        <v>2524.3000000000002</v>
      </c>
      <c r="D25" s="12">
        <f t="shared" si="0"/>
        <v>40.692201051036534</v>
      </c>
      <c r="E25" s="2">
        <v>1844.2</v>
      </c>
      <c r="F25" s="2">
        <f t="shared" si="1"/>
        <v>680.10000000000014</v>
      </c>
      <c r="G25" s="12">
        <f t="shared" si="2"/>
        <v>36.877778982756752</v>
      </c>
    </row>
    <row r="26" spans="1:7" ht="31.5">
      <c r="A26" s="29" t="s">
        <v>58</v>
      </c>
      <c r="B26" s="2">
        <v>330.5</v>
      </c>
      <c r="C26" s="2">
        <v>950.9</v>
      </c>
      <c r="D26" s="12">
        <f t="shared" si="0"/>
        <v>287.71558245083207</v>
      </c>
      <c r="E26" s="2">
        <v>185.1</v>
      </c>
      <c r="F26" s="2">
        <f t="shared" si="1"/>
        <v>765.8</v>
      </c>
      <c r="G26" s="12">
        <f t="shared" si="2"/>
        <v>413.72231226364124</v>
      </c>
    </row>
    <row r="27" spans="1:7" ht="78.75">
      <c r="A27" s="29" t="s">
        <v>25</v>
      </c>
      <c r="B27" s="2">
        <v>550.70000000000005</v>
      </c>
      <c r="C27" s="2">
        <v>50.6</v>
      </c>
      <c r="D27" s="12">
        <f t="shared" si="0"/>
        <v>9.1883057926275651</v>
      </c>
      <c r="E27" s="2">
        <v>52.8</v>
      </c>
      <c r="F27" s="2">
        <f t="shared" si="1"/>
        <v>-2.1999999999999957</v>
      </c>
      <c r="G27" s="12">
        <f t="shared" si="2"/>
        <v>-4.1666666666666572</v>
      </c>
    </row>
    <row r="28" spans="1:7" ht="31.5">
      <c r="A28" s="29" t="s">
        <v>26</v>
      </c>
      <c r="B28" s="2">
        <v>295.10000000000002</v>
      </c>
      <c r="C28" s="2">
        <v>18</v>
      </c>
      <c r="D28" s="12">
        <f t="shared" si="0"/>
        <v>6.0996272450016935</v>
      </c>
      <c r="E28" s="2">
        <v>10.8</v>
      </c>
      <c r="F28" s="2">
        <f t="shared" si="1"/>
        <v>7.1999999999999993</v>
      </c>
      <c r="G28" s="12">
        <f t="shared" si="2"/>
        <v>66.666666666666657</v>
      </c>
    </row>
    <row r="29" spans="1:7" ht="18.75">
      <c r="A29" s="29" t="s">
        <v>27</v>
      </c>
      <c r="B29" s="2">
        <v>620</v>
      </c>
      <c r="C29" s="2">
        <v>157.19999999999999</v>
      </c>
      <c r="D29" s="12">
        <f t="shared" si="0"/>
        <v>25.35483870967742</v>
      </c>
      <c r="E29" s="2">
        <v>167.9</v>
      </c>
      <c r="F29" s="2">
        <f t="shared" si="1"/>
        <v>-10.700000000000017</v>
      </c>
      <c r="G29" s="12">
        <f t="shared" si="2"/>
        <v>-6.3728409767718972</v>
      </c>
    </row>
    <row r="30" spans="1:7" ht="18.75">
      <c r="A30" s="29" t="s">
        <v>50</v>
      </c>
      <c r="B30" s="2">
        <v>0</v>
      </c>
      <c r="C30" s="2">
        <v>296</v>
      </c>
      <c r="D30" s="12"/>
      <c r="E30" s="2">
        <v>0</v>
      </c>
      <c r="F30" s="2">
        <f t="shared" si="1"/>
        <v>296</v>
      </c>
      <c r="G30" s="12"/>
    </row>
    <row r="31" spans="1:7" ht="17.25" customHeight="1">
      <c r="A31" s="29" t="s">
        <v>28</v>
      </c>
      <c r="B31" s="2">
        <v>302</v>
      </c>
      <c r="C31" s="2">
        <v>172</v>
      </c>
      <c r="D31" s="12">
        <v>56.9</v>
      </c>
      <c r="E31" s="2">
        <v>140</v>
      </c>
      <c r="F31" s="2">
        <f t="shared" si="1"/>
        <v>32</v>
      </c>
      <c r="G31" s="12">
        <f t="shared" si="2"/>
        <v>22.857142857142861</v>
      </c>
    </row>
    <row r="32" spans="1:7" ht="17.25" customHeight="1">
      <c r="A32" s="32" t="s">
        <v>49</v>
      </c>
      <c r="B32" s="4">
        <f>B33+B38</f>
        <v>944954.79999999993</v>
      </c>
      <c r="C32" s="4">
        <f>C33+C38</f>
        <v>111313.1</v>
      </c>
      <c r="D32" s="12">
        <f t="shared" si="0"/>
        <v>11.779727453630588</v>
      </c>
      <c r="E32" s="4">
        <f>E33+E38</f>
        <v>85316.4</v>
      </c>
      <c r="F32" s="4">
        <f t="shared" si="1"/>
        <v>25996.700000000012</v>
      </c>
      <c r="G32" s="12">
        <f t="shared" si="2"/>
        <v>30.47092938755037</v>
      </c>
    </row>
    <row r="33" spans="1:7" ht="15.75">
      <c r="A33" s="29" t="s">
        <v>29</v>
      </c>
      <c r="B33" s="2">
        <f>B34+B35+B36+B37</f>
        <v>943554.79999999993</v>
      </c>
      <c r="C33" s="2">
        <f>C34+C35+C36+C37+C39</f>
        <v>109913.1</v>
      </c>
      <c r="D33" s="15">
        <f t="shared" si="0"/>
        <v>11.648830571366922</v>
      </c>
      <c r="E33" s="2">
        <f>E34+E35+E36+E37+E39</f>
        <v>77316.399999999994</v>
      </c>
      <c r="F33" s="2">
        <f t="shared" si="1"/>
        <v>32596.700000000012</v>
      </c>
      <c r="G33" s="15">
        <f t="shared" si="2"/>
        <v>42.160136788572686</v>
      </c>
    </row>
    <row r="34" spans="1:7" ht="17.25" customHeight="1">
      <c r="A34" s="29" t="s">
        <v>30</v>
      </c>
      <c r="B34" s="2">
        <v>262204</v>
      </c>
      <c r="C34" s="2">
        <v>31131</v>
      </c>
      <c r="D34" s="15">
        <f t="shared" si="0"/>
        <v>11.872816585559336</v>
      </c>
      <c r="E34" s="2">
        <v>27076.9</v>
      </c>
      <c r="F34" s="2">
        <f t="shared" si="1"/>
        <v>4054.0999999999985</v>
      </c>
      <c r="G34" s="15">
        <f t="shared" si="2"/>
        <v>14.97254116977939</v>
      </c>
    </row>
    <row r="35" spans="1:7" ht="17.25" customHeight="1">
      <c r="A35" s="29" t="s">
        <v>31</v>
      </c>
      <c r="B35" s="2">
        <v>440889.7</v>
      </c>
      <c r="C35" s="2">
        <v>27928.3</v>
      </c>
      <c r="D35" s="15">
        <f t="shared" si="0"/>
        <v>6.3345321970551813</v>
      </c>
      <c r="E35" s="2">
        <v>8676.5</v>
      </c>
      <c r="F35" s="2">
        <f t="shared" si="1"/>
        <v>19251.8</v>
      </c>
      <c r="G35" s="15">
        <f t="shared" si="2"/>
        <v>221.88440039186304</v>
      </c>
    </row>
    <row r="36" spans="1:7" ht="17.25" customHeight="1">
      <c r="A36" s="29" t="s">
        <v>32</v>
      </c>
      <c r="B36" s="2">
        <v>222633</v>
      </c>
      <c r="C36" s="2">
        <v>48026.2</v>
      </c>
      <c r="D36" s="15">
        <f t="shared" si="0"/>
        <v>21.57191431638616</v>
      </c>
      <c r="E36" s="2">
        <v>44183.199999999997</v>
      </c>
      <c r="F36" s="2">
        <f t="shared" si="1"/>
        <v>3843</v>
      </c>
      <c r="G36" s="15">
        <f t="shared" si="2"/>
        <v>8.6978761158087252</v>
      </c>
    </row>
    <row r="37" spans="1:7" ht="17.25" customHeight="1">
      <c r="A37" s="29" t="s">
        <v>33</v>
      </c>
      <c r="B37" s="2">
        <v>17828.099999999999</v>
      </c>
      <c r="C37" s="2">
        <v>2930.8</v>
      </c>
      <c r="D37" s="15">
        <f t="shared" si="0"/>
        <v>16.43921674210937</v>
      </c>
      <c r="E37" s="2">
        <v>2923.9</v>
      </c>
      <c r="F37" s="2">
        <f t="shared" si="1"/>
        <v>6.9000000000000909</v>
      </c>
      <c r="G37" s="15">
        <f t="shared" si="2"/>
        <v>0.23598618283800477</v>
      </c>
    </row>
    <row r="38" spans="1:7" ht="17.25" customHeight="1">
      <c r="A38" s="29" t="s">
        <v>34</v>
      </c>
      <c r="B38" s="2">
        <v>1400</v>
      </c>
      <c r="C38" s="2">
        <v>1400</v>
      </c>
      <c r="D38" s="15">
        <f t="shared" si="0"/>
        <v>100</v>
      </c>
      <c r="E38" s="2">
        <v>8000</v>
      </c>
      <c r="F38" s="2">
        <f t="shared" si="1"/>
        <v>-6600</v>
      </c>
      <c r="G38" s="15">
        <f t="shared" si="2"/>
        <v>-82.5</v>
      </c>
    </row>
    <row r="39" spans="1:7" ht="31.5">
      <c r="A39" s="29" t="s">
        <v>51</v>
      </c>
      <c r="B39" s="2">
        <v>0</v>
      </c>
      <c r="C39" s="2">
        <v>-103.2</v>
      </c>
      <c r="D39" s="15"/>
      <c r="E39" s="2">
        <v>-5544.1</v>
      </c>
      <c r="F39" s="2">
        <f t="shared" si="1"/>
        <v>5440.9000000000005</v>
      </c>
      <c r="G39" s="15">
        <f t="shared" si="2"/>
        <v>-98.138561714254791</v>
      </c>
    </row>
    <row r="40" spans="1:7" ht="17.25" customHeight="1">
      <c r="A40" s="33" t="s">
        <v>35</v>
      </c>
      <c r="B40" s="4">
        <f>B19+B6+B32</f>
        <v>1209996.7999999998</v>
      </c>
      <c r="C40" s="4">
        <f>C19+C6+C32</f>
        <v>166174.70000000001</v>
      </c>
      <c r="D40" s="17">
        <f t="shared" si="0"/>
        <v>13.733482600945724</v>
      </c>
      <c r="E40" s="4">
        <f>E19+E6+E32</f>
        <v>142537.20000000001</v>
      </c>
      <c r="F40" s="4">
        <f t="shared" si="1"/>
        <v>23637.5</v>
      </c>
      <c r="G40" s="17">
        <f t="shared" si="2"/>
        <v>16.583390160603685</v>
      </c>
    </row>
    <row r="41" spans="1:7" ht="17.25" customHeight="1">
      <c r="A41" s="33" t="s">
        <v>36</v>
      </c>
      <c r="B41" s="16">
        <f>B42+B43+B44+B45+B46+B47+B48+B49+B50+B51+B52</f>
        <v>1253459.2000000002</v>
      </c>
      <c r="C41" s="16">
        <f>C42+C43+C44+C45+C46+C47+C48+C49+C50+C51+C52</f>
        <v>164686.5</v>
      </c>
      <c r="D41" s="17">
        <f t="shared" si="0"/>
        <v>13.138560872184749</v>
      </c>
      <c r="E41" s="16">
        <f t="shared" ref="E41" si="5">E42+E43+E44+E45+E46+E47+E48+E49+E50+E51+E52</f>
        <v>143384.79999999999</v>
      </c>
      <c r="F41" s="4">
        <f t="shared" si="1"/>
        <v>21301.700000000012</v>
      </c>
      <c r="G41" s="17">
        <f t="shared" si="2"/>
        <v>14.856316708605107</v>
      </c>
    </row>
    <row r="42" spans="1:7" ht="17.25" customHeight="1">
      <c r="A42" s="34" t="s">
        <v>37</v>
      </c>
      <c r="B42" s="25">
        <v>58767</v>
      </c>
      <c r="C42" s="25">
        <v>11361</v>
      </c>
      <c r="D42" s="12">
        <f t="shared" si="0"/>
        <v>19.332278319465008</v>
      </c>
      <c r="E42" s="25">
        <v>11745.9</v>
      </c>
      <c r="F42" s="2">
        <f t="shared" si="1"/>
        <v>-384.89999999999964</v>
      </c>
      <c r="G42" s="12">
        <f t="shared" si="2"/>
        <v>-3.2768881056368571</v>
      </c>
    </row>
    <row r="43" spans="1:7" ht="17.25" customHeight="1">
      <c r="A43" s="34" t="s">
        <v>38</v>
      </c>
      <c r="B43" s="25">
        <v>1605.3</v>
      </c>
      <c r="C43" s="25">
        <v>401.3</v>
      </c>
      <c r="D43" s="12">
        <f t="shared" si="0"/>
        <v>24.998442658693083</v>
      </c>
      <c r="E43" s="25">
        <v>327</v>
      </c>
      <c r="F43" s="2">
        <f t="shared" si="1"/>
        <v>74.300000000000011</v>
      </c>
      <c r="G43" s="12">
        <f t="shared" si="2"/>
        <v>22.721712538226299</v>
      </c>
    </row>
    <row r="44" spans="1:7" ht="18.75">
      <c r="A44" s="34" t="s">
        <v>39</v>
      </c>
      <c r="B44" s="25">
        <v>6058.5</v>
      </c>
      <c r="C44" s="25">
        <v>1136.7</v>
      </c>
      <c r="D44" s="12">
        <f t="shared" si="0"/>
        <v>18.762069819262194</v>
      </c>
      <c r="E44" s="25">
        <v>1427.6</v>
      </c>
      <c r="F44" s="2">
        <f t="shared" si="1"/>
        <v>-290.89999999999986</v>
      </c>
      <c r="G44" s="12">
        <f t="shared" si="2"/>
        <v>-20.376856262258329</v>
      </c>
    </row>
    <row r="45" spans="1:7" ht="17.25" customHeight="1">
      <c r="A45" s="34" t="s">
        <v>40</v>
      </c>
      <c r="B45" s="25">
        <v>199247.9</v>
      </c>
      <c r="C45" s="25">
        <v>16601.900000000001</v>
      </c>
      <c r="D45" s="12">
        <f t="shared" si="0"/>
        <v>8.3322835522984189</v>
      </c>
      <c r="E45" s="25">
        <v>14966</v>
      </c>
      <c r="F45" s="2">
        <f t="shared" si="1"/>
        <v>1635.9000000000015</v>
      </c>
      <c r="G45" s="12">
        <f t="shared" si="2"/>
        <v>10.930776426566908</v>
      </c>
    </row>
    <row r="46" spans="1:7" ht="17.25" customHeight="1">
      <c r="A46" s="34" t="s">
        <v>41</v>
      </c>
      <c r="B46" s="25">
        <v>282180.40000000002</v>
      </c>
      <c r="C46" s="25">
        <v>2747.1</v>
      </c>
      <c r="D46" s="12">
        <f t="shared" si="0"/>
        <v>0.97352615560825617</v>
      </c>
      <c r="E46" s="25">
        <v>10517.1</v>
      </c>
      <c r="F46" s="2">
        <f t="shared" si="1"/>
        <v>-7770</v>
      </c>
      <c r="G46" s="12">
        <f t="shared" si="2"/>
        <v>-73.87968166129447</v>
      </c>
    </row>
    <row r="47" spans="1:7" ht="17.25" customHeight="1">
      <c r="A47" s="34" t="s">
        <v>42</v>
      </c>
      <c r="B47" s="25">
        <v>169999.6</v>
      </c>
      <c r="C47" s="25">
        <v>16476.2</v>
      </c>
      <c r="D47" s="12">
        <f t="shared" si="0"/>
        <v>9.6919051574238999</v>
      </c>
      <c r="E47" s="25">
        <v>0</v>
      </c>
      <c r="F47" s="2">
        <f t="shared" si="1"/>
        <v>16476.2</v>
      </c>
      <c r="G47" s="12"/>
    </row>
    <row r="48" spans="1:7" ht="17.25" customHeight="1">
      <c r="A48" s="34" t="s">
        <v>43</v>
      </c>
      <c r="B48" s="25">
        <v>365854.7</v>
      </c>
      <c r="C48" s="25">
        <v>85662.1</v>
      </c>
      <c r="D48" s="12">
        <f t="shared" si="0"/>
        <v>23.414240680794862</v>
      </c>
      <c r="E48" s="25">
        <v>78176.3</v>
      </c>
      <c r="F48" s="2">
        <f t="shared" si="1"/>
        <v>7485.8000000000029</v>
      </c>
      <c r="G48" s="12">
        <f t="shared" si="2"/>
        <v>9.5755363198309453</v>
      </c>
    </row>
    <row r="49" spans="1:7" ht="17.25" customHeight="1">
      <c r="A49" s="34" t="s">
        <v>44</v>
      </c>
      <c r="B49" s="25">
        <v>62753.8</v>
      </c>
      <c r="C49" s="25">
        <v>13116.1</v>
      </c>
      <c r="D49" s="12">
        <f t="shared" si="0"/>
        <v>20.900885683416782</v>
      </c>
      <c r="E49" s="25">
        <v>12425</v>
      </c>
      <c r="F49" s="2">
        <f t="shared" si="1"/>
        <v>691.10000000000036</v>
      </c>
      <c r="G49" s="12">
        <f t="shared" si="2"/>
        <v>5.562173038229389</v>
      </c>
    </row>
    <row r="50" spans="1:7" ht="17.25" customHeight="1">
      <c r="A50" s="34" t="s">
        <v>45</v>
      </c>
      <c r="B50" s="25">
        <v>662</v>
      </c>
      <c r="C50" s="25">
        <v>45</v>
      </c>
      <c r="D50" s="12">
        <f t="shared" si="0"/>
        <v>6.7975830815709974</v>
      </c>
      <c r="E50" s="25">
        <v>54</v>
      </c>
      <c r="F50" s="2">
        <f t="shared" si="1"/>
        <v>-9</v>
      </c>
      <c r="G50" s="12">
        <f t="shared" si="2"/>
        <v>-16.666666666666657</v>
      </c>
    </row>
    <row r="51" spans="1:7" ht="17.25" customHeight="1">
      <c r="A51" s="34" t="s">
        <v>46</v>
      </c>
      <c r="B51" s="25">
        <v>51043.8</v>
      </c>
      <c r="C51" s="25">
        <v>7189</v>
      </c>
      <c r="D51" s="12">
        <f t="shared" si="0"/>
        <v>14.083982775577052</v>
      </c>
      <c r="E51" s="25">
        <v>5641.9</v>
      </c>
      <c r="F51" s="2">
        <f t="shared" si="1"/>
        <v>1547.1000000000004</v>
      </c>
      <c r="G51" s="12">
        <f t="shared" si="2"/>
        <v>27.421613286304265</v>
      </c>
    </row>
    <row r="52" spans="1:7" ht="17.25" customHeight="1">
      <c r="A52" s="34" t="s">
        <v>47</v>
      </c>
      <c r="B52" s="25">
        <v>55286.2</v>
      </c>
      <c r="C52" s="25">
        <v>9950.1</v>
      </c>
      <c r="D52" s="12">
        <f t="shared" si="0"/>
        <v>17.99743878219158</v>
      </c>
      <c r="E52" s="25">
        <v>8104</v>
      </c>
      <c r="F52" s="2">
        <f t="shared" si="1"/>
        <v>1846.1000000000004</v>
      </c>
      <c r="G52" s="12">
        <f t="shared" si="2"/>
        <v>22.780108588351439</v>
      </c>
    </row>
    <row r="53" spans="1:7" ht="18.75">
      <c r="A53" s="8" t="s">
        <v>48</v>
      </c>
      <c r="B53" s="18">
        <f>B40-B41</f>
        <v>-43462.400000000373</v>
      </c>
      <c r="C53" s="18">
        <f>C40-C41</f>
        <v>1488.2000000000116</v>
      </c>
      <c r="D53" s="19" t="s">
        <v>52</v>
      </c>
      <c r="E53" s="18">
        <f t="shared" ref="E53:F53" si="6">E40-E41</f>
        <v>-847.59999999997672</v>
      </c>
      <c r="F53" s="18">
        <f t="shared" si="6"/>
        <v>2335.7999999999884</v>
      </c>
      <c r="G53" s="19" t="s">
        <v>52</v>
      </c>
    </row>
    <row r="56" spans="1:7" ht="18.75">
      <c r="A56" s="20" t="s">
        <v>54</v>
      </c>
      <c r="B56" s="20"/>
      <c r="C56" s="20" t="s">
        <v>57</v>
      </c>
    </row>
    <row r="57" spans="1:7" ht="18.75">
      <c r="A57" s="20" t="s">
        <v>55</v>
      </c>
      <c r="B57" s="20"/>
      <c r="C57" s="20"/>
    </row>
    <row r="58" spans="1:7" ht="18.75">
      <c r="A58" s="20" t="s">
        <v>56</v>
      </c>
      <c r="B58" s="20"/>
      <c r="C58" s="20"/>
    </row>
    <row r="59" spans="1:7" ht="18.75">
      <c r="A59" s="20"/>
      <c r="B59" s="20"/>
      <c r="C59" s="20"/>
    </row>
  </sheetData>
  <mergeCells count="1">
    <mergeCell ref="A1:G2"/>
  </mergeCells>
  <pageMargins left="0.39370078740157483" right="0.27559055118110237" top="0.31496062992125984" bottom="0.31496062992125984" header="0.31496062992125984" footer="0.31496062992125984"/>
  <pageSetup paperSize="9" scale="83" fitToHeight="3" orientation="landscape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60" workbookViewId="0">
      <selection activeCell="I7" sqref="I7"/>
    </sheetView>
  </sheetViews>
  <sheetFormatPr defaultRowHeight="15"/>
  <cols>
    <col min="1" max="1" width="34" customWidth="1"/>
    <col min="2" max="2" width="22.42578125" customWidth="1"/>
    <col min="3" max="4" width="15.28515625" customWidth="1"/>
  </cols>
  <sheetData>
    <row r="1" spans="1:4">
      <c r="D1" t="s">
        <v>61</v>
      </c>
    </row>
    <row r="2" spans="1:4" ht="15.75">
      <c r="A2" s="9" t="s">
        <v>36</v>
      </c>
      <c r="B2" s="16">
        <f>B3+B4+B5+B6+B7+B8+B10+B11+B12+B13+B14</f>
        <v>1253459.2000000002</v>
      </c>
      <c r="C2" s="16">
        <f>C3+C4+C5+C6+C7+C8+C10+C11+C12+C13+C14</f>
        <v>164686.5</v>
      </c>
      <c r="D2" s="16">
        <f>D3+D4+D5+D6+D7+D8+D9</f>
        <v>100.00000000000001</v>
      </c>
    </row>
    <row r="3" spans="1:4" ht="15.75">
      <c r="A3" s="10" t="s">
        <v>37</v>
      </c>
      <c r="B3" s="11">
        <v>58767</v>
      </c>
      <c r="C3" s="11">
        <v>11361</v>
      </c>
      <c r="D3" s="11">
        <f>(C3/C2)*100</f>
        <v>6.8985618128990538</v>
      </c>
    </row>
    <row r="4" spans="1:4" ht="15.75">
      <c r="A4" s="10" t="s">
        <v>38</v>
      </c>
      <c r="B4" s="11">
        <v>1605.3</v>
      </c>
      <c r="C4" s="11">
        <v>401.3</v>
      </c>
      <c r="D4" s="11">
        <f>(C4/C2)*100</f>
        <v>0.24367510390954938</v>
      </c>
    </row>
    <row r="5" spans="1:4" ht="47.25">
      <c r="A5" s="10" t="s">
        <v>39</v>
      </c>
      <c r="B5" s="11">
        <v>6058.5</v>
      </c>
      <c r="C5" s="11">
        <v>1136.7</v>
      </c>
      <c r="D5" s="11">
        <f>(C5/C2)*100</f>
        <v>0.69022050987785888</v>
      </c>
    </row>
    <row r="6" spans="1:4" ht="15.75">
      <c r="A6" s="10" t="s">
        <v>40</v>
      </c>
      <c r="B6" s="11">
        <v>199247.9</v>
      </c>
      <c r="C6" s="11">
        <v>16601.900000000001</v>
      </c>
      <c r="D6" s="11">
        <f>(C6/C2)*100</f>
        <v>10.080911307241335</v>
      </c>
    </row>
    <row r="7" spans="1:4" ht="31.5">
      <c r="A7" s="10" t="s">
        <v>41</v>
      </c>
      <c r="B7" s="11">
        <v>282180.40000000002</v>
      </c>
      <c r="C7" s="11">
        <v>2747.1</v>
      </c>
      <c r="D7" s="11">
        <f>(C7/C2)*100</f>
        <v>1.6680784399449862</v>
      </c>
    </row>
    <row r="8" spans="1:4" ht="15.75">
      <c r="A8" s="10" t="s">
        <v>42</v>
      </c>
      <c r="B8" s="11">
        <v>169999.6</v>
      </c>
      <c r="C8" s="11">
        <v>16476.2</v>
      </c>
      <c r="D8" s="11">
        <f>(C8/C2)*100</f>
        <v>10.004584468065083</v>
      </c>
    </row>
    <row r="9" spans="1:4" s="23" customFormat="1" ht="15.75">
      <c r="A9" s="21" t="s">
        <v>60</v>
      </c>
      <c r="B9" s="22"/>
      <c r="C9" s="22">
        <f>C10+C11+C12+C13+C14</f>
        <v>115962.30000000002</v>
      </c>
      <c r="D9" s="22">
        <f>(C9/C2)*100</f>
        <v>70.413968358062149</v>
      </c>
    </row>
    <row r="10" spans="1:4" ht="15.75">
      <c r="A10" s="10" t="s">
        <v>43</v>
      </c>
      <c r="B10" s="11">
        <v>365854.7</v>
      </c>
      <c r="C10" s="11">
        <v>85662.1</v>
      </c>
      <c r="D10" s="11"/>
    </row>
    <row r="11" spans="1:4" ht="15.75">
      <c r="A11" s="10" t="s">
        <v>44</v>
      </c>
      <c r="B11" s="11">
        <v>62753.8</v>
      </c>
      <c r="C11" s="11">
        <v>13116.1</v>
      </c>
      <c r="D11" s="11"/>
    </row>
    <row r="12" spans="1:4" ht="15.75">
      <c r="A12" s="10" t="s">
        <v>45</v>
      </c>
      <c r="B12" s="11">
        <v>662</v>
      </c>
      <c r="C12" s="11">
        <v>45</v>
      </c>
      <c r="D12" s="11"/>
    </row>
    <row r="13" spans="1:4" ht="15.75">
      <c r="A13" s="10" t="s">
        <v>46</v>
      </c>
      <c r="B13" s="11">
        <v>51043.8</v>
      </c>
      <c r="C13" s="11">
        <v>7189</v>
      </c>
      <c r="D13" s="11"/>
    </row>
    <row r="14" spans="1:4" ht="15.75">
      <c r="A14" s="10" t="s">
        <v>47</v>
      </c>
      <c r="B14" s="11">
        <v>55286.2</v>
      </c>
      <c r="C14" s="11">
        <v>9950.1</v>
      </c>
      <c r="D14" s="1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2023-05-16T10:40:59Z</dcterms:modified>
</cp:coreProperties>
</file>